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  <fileRecoveryPr repairLoad="1"/>
</workbook>
</file>

<file path=xl/calcChain.xml><?xml version="1.0" encoding="utf-8"?>
<calcChain xmlns="http://schemas.openxmlformats.org/spreadsheetml/2006/main">
  <c r="G10" i="4"/>
  <c r="R8"/>
  <c r="N8"/>
  <c r="M8"/>
  <c r="Q8" s="1"/>
  <c r="S8" s="1"/>
  <c r="L8"/>
  <c r="K8"/>
  <c r="P8" s="1"/>
  <c r="J8"/>
  <c r="A8"/>
  <c r="A9" s="1"/>
  <c r="H10"/>
  <c r="I10"/>
  <c r="O10"/>
  <c r="A7" l="1"/>
  <c r="N9" l="1"/>
  <c r="M9"/>
  <c r="L9"/>
  <c r="K9"/>
  <c r="J9"/>
  <c r="Q9" l="1"/>
  <c r="S9" s="1"/>
  <c r="P9"/>
  <c r="R9"/>
  <c r="N7"/>
  <c r="M7"/>
  <c r="L7"/>
  <c r="K7"/>
  <c r="J7"/>
  <c r="Q7" l="1"/>
  <c r="S7" s="1"/>
  <c r="P7"/>
  <c r="R7"/>
  <c r="N5" l="1"/>
  <c r="M5"/>
  <c r="M10" s="1"/>
  <c r="L5"/>
  <c r="L10" s="1"/>
  <c r="K5"/>
  <c r="J5"/>
  <c r="N6"/>
  <c r="M6"/>
  <c r="L6"/>
  <c r="K6"/>
  <c r="J6"/>
  <c r="K10" l="1"/>
  <c r="J10"/>
  <c r="N10"/>
  <c r="P5"/>
  <c r="R5"/>
  <c r="Q5"/>
  <c r="S5" s="1"/>
  <c r="R6"/>
  <c r="P6"/>
  <c r="P10" s="1"/>
  <c r="Q6"/>
  <c r="Q10" s="1"/>
  <c r="R10" l="1"/>
  <c r="S6"/>
  <c r="S10" s="1"/>
</calcChain>
</file>

<file path=xl/sharedStrings.xml><?xml version="1.0" encoding="utf-8"?>
<sst xmlns="http://schemas.openxmlformats.org/spreadsheetml/2006/main" count="57" uniqueCount="48">
  <si>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</si>
  <si>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</si>
  <si>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</si>
  <si>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</si>
  <si>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</si>
  <si>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</si>
  <si>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</si>
  <si>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</si>
  <si>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</si>
  <si>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</si>
  <si>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</si>
  <si>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</si>
  <si>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</si>
  <si>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</si>
  <si>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</si>
  <si>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</si>
  <si>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</si>
  <si>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</si>
  <si>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</si>
  <si>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</si>
  <si>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</si>
  <si>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</si>
  <si>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</si>
  <si>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</si>
  <si>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</si>
  <si>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</si>
  <si>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</si>
  <si>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</si>
  <si>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</si>
  <si>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</si>
  <si>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</si>
  <si>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</si>
  <si>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</si>
  <si>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</si>
  <si>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</si>
  <si>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</si>
  <si>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</si>
  <si>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</si>
  <si>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</si>
  <si>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</si>
  <si>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</si>
  <si>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</si>
  <si>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</si>
  <si>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</si>
  <si>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</si>
  <si>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>VICTOR FABIAN ALIES ARIAS</t>
  </si>
  <si>
    <t>AYUDANTE DE MANTENIMIENTO</t>
  </si>
  <si>
    <t xml:space="preserve">
DIRECCION GENERAL DEL CATASTRO NACIONAL
Compensacion al Personal de Empleados Fijos de la Region Sur
correspondiente al mes de Enero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</si>
</sst>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1815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2106385</xdr:colOff>
      <xdr:row>34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43"/>
      <c r="B1" s="43"/>
      <c r="C1" s="43"/>
      <c r="D1" s="44" t="s">
        <v>47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116" ht="117.75" customHeight="1">
      <c r="A2" s="47" t="s">
        <v>24</v>
      </c>
      <c r="B2" s="50" t="s">
        <v>20</v>
      </c>
      <c r="C2" s="50" t="s">
        <v>26</v>
      </c>
      <c r="D2" s="50" t="s">
        <v>21</v>
      </c>
      <c r="E2" s="50" t="s">
        <v>25</v>
      </c>
      <c r="F2" s="50" t="s">
        <v>42</v>
      </c>
      <c r="G2" s="53" t="s">
        <v>22</v>
      </c>
      <c r="H2" s="56" t="s">
        <v>11</v>
      </c>
      <c r="I2" s="56" t="s">
        <v>15</v>
      </c>
      <c r="J2" s="59" t="s">
        <v>10</v>
      </c>
      <c r="K2" s="60"/>
      <c r="L2" s="60"/>
      <c r="M2" s="60"/>
      <c r="N2" s="60"/>
      <c r="O2" s="60"/>
      <c r="P2" s="61"/>
      <c r="Q2" s="62" t="s">
        <v>2</v>
      </c>
      <c r="R2" s="63"/>
      <c r="S2" s="47" t="s">
        <v>23</v>
      </c>
      <c r="T2" s="47" t="s">
        <v>5</v>
      </c>
    </row>
    <row r="3" spans="1:116" ht="112.5" customHeight="1">
      <c r="A3" s="48"/>
      <c r="B3" s="51"/>
      <c r="C3" s="51"/>
      <c r="D3" s="51"/>
      <c r="E3" s="51"/>
      <c r="F3" s="51"/>
      <c r="G3" s="54"/>
      <c r="H3" s="57"/>
      <c r="I3" s="57"/>
      <c r="J3" s="69" t="s">
        <v>13</v>
      </c>
      <c r="K3" s="70"/>
      <c r="L3" s="71" t="s">
        <v>36</v>
      </c>
      <c r="M3" s="69" t="s">
        <v>14</v>
      </c>
      <c r="N3" s="70"/>
      <c r="O3" s="71" t="s">
        <v>12</v>
      </c>
      <c r="P3" s="66" t="s">
        <v>0</v>
      </c>
      <c r="Q3" s="64" t="s">
        <v>4</v>
      </c>
      <c r="R3" s="66" t="s">
        <v>1</v>
      </c>
      <c r="S3" s="48"/>
      <c r="T3" s="48"/>
    </row>
    <row r="4" spans="1:116" ht="64.5" customHeight="1" thickBot="1">
      <c r="A4" s="49"/>
      <c r="B4" s="52"/>
      <c r="C4" s="52"/>
      <c r="D4" s="52"/>
      <c r="E4" s="52"/>
      <c r="F4" s="40"/>
      <c r="G4" s="55"/>
      <c r="H4" s="58"/>
      <c r="I4" s="58"/>
      <c r="J4" s="41" t="s">
        <v>6</v>
      </c>
      <c r="K4" s="42" t="s">
        <v>7</v>
      </c>
      <c r="L4" s="72"/>
      <c r="M4" s="41" t="s">
        <v>8</v>
      </c>
      <c r="N4" s="42" t="s">
        <v>9</v>
      </c>
      <c r="O4" s="72"/>
      <c r="P4" s="67"/>
      <c r="Q4" s="65"/>
      <c r="R4" s="67"/>
      <c r="S4" s="68"/>
      <c r="T4" s="68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215.78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1512.45</v>
      </c>
      <c r="P6" s="27">
        <f t="shared" ref="P6" si="14">SUM(J6:O6)</f>
        <v>9992.4500000000007</v>
      </c>
      <c r="Q6" s="27">
        <f t="shared" ref="Q6" si="15">+H6+I6+J6+M6+O6</f>
        <v>4117.2299999999996</v>
      </c>
      <c r="R6" s="27">
        <f t="shared" ref="R6" si="16">+K6+L6+N6</f>
        <v>6116</v>
      </c>
      <c r="S6" s="27">
        <f t="shared" ref="S6" si="17">+G6-Q6</f>
        <v>35882.770000000004</v>
      </c>
      <c r="T6" s="30">
        <v>111</v>
      </c>
    </row>
    <row r="7" spans="1:116" s="31" customFormat="1" ht="33.950000000000003" customHeight="1">
      <c r="A7" s="32">
        <f t="shared" ref="A7:A9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>
      <c r="A8" s="32">
        <f t="shared" si="18"/>
        <v>4</v>
      </c>
      <c r="B8" s="18" t="s">
        <v>45</v>
      </c>
      <c r="C8" s="18" t="s">
        <v>41</v>
      </c>
      <c r="D8" s="18" t="s">
        <v>46</v>
      </c>
      <c r="E8" s="26" t="s">
        <v>34</v>
      </c>
      <c r="F8" s="38" t="s">
        <v>43</v>
      </c>
      <c r="G8" s="22">
        <v>25000</v>
      </c>
      <c r="H8" s="16"/>
      <c r="I8" s="27">
        <v>25</v>
      </c>
      <c r="J8" s="27">
        <f>+G8*2.87%</f>
        <v>717.5</v>
      </c>
      <c r="K8" s="27">
        <f>+G8*7.1%</f>
        <v>1774.9999999999998</v>
      </c>
      <c r="L8" s="28">
        <f>G8*1.1%</f>
        <v>275</v>
      </c>
      <c r="M8" s="27">
        <f>+G8*3.04%</f>
        <v>760</v>
      </c>
      <c r="N8" s="27">
        <f>+G8*7.09%</f>
        <v>1772.5000000000002</v>
      </c>
      <c r="O8" s="29"/>
      <c r="P8" s="27">
        <f>SUM(J8:O8)</f>
        <v>5300</v>
      </c>
      <c r="Q8" s="27">
        <f>+H8+I8+J8+M8+O8</f>
        <v>1502.5</v>
      </c>
      <c r="R8" s="27">
        <f>+K8+L8+N8</f>
        <v>3822.5</v>
      </c>
      <c r="S8" s="27">
        <f>+G8-Q8</f>
        <v>23497.5</v>
      </c>
      <c r="T8" s="30">
        <v>111</v>
      </c>
    </row>
    <row r="9" spans="1:116" s="31" customFormat="1" ht="33.950000000000003" customHeight="1" thickBot="1">
      <c r="A9" s="32">
        <f t="shared" si="18"/>
        <v>5</v>
      </c>
      <c r="B9" s="18" t="s">
        <v>39</v>
      </c>
      <c r="C9" s="18" t="s">
        <v>41</v>
      </c>
      <c r="D9" s="18" t="s">
        <v>40</v>
      </c>
      <c r="E9" s="26" t="s">
        <v>34</v>
      </c>
      <c r="F9" s="38" t="s">
        <v>44</v>
      </c>
      <c r="G9" s="22">
        <v>17900</v>
      </c>
      <c r="H9" s="16"/>
      <c r="I9" s="27">
        <v>25</v>
      </c>
      <c r="J9" s="27">
        <f>+G9*2.87%</f>
        <v>513.73</v>
      </c>
      <c r="K9" s="27">
        <f>+G9*7.1%</f>
        <v>1270.8999999999999</v>
      </c>
      <c r="L9" s="28">
        <f>G9*1.1%</f>
        <v>196.9</v>
      </c>
      <c r="M9" s="27">
        <f>+G9*3.04%</f>
        <v>544.16</v>
      </c>
      <c r="N9" s="27">
        <f>+G9*7.09%</f>
        <v>1269.1100000000001</v>
      </c>
      <c r="O9" s="29"/>
      <c r="P9" s="27">
        <f>SUM(J9:O9)</f>
        <v>3794.8</v>
      </c>
      <c r="Q9" s="27">
        <f>+H9+I9+J9+M9+O9</f>
        <v>1082.8899999999999</v>
      </c>
      <c r="R9" s="27">
        <f>+K9+L9+N9</f>
        <v>2736.91</v>
      </c>
      <c r="S9" s="27">
        <f>+G9-Q9</f>
        <v>16817.11</v>
      </c>
      <c r="T9" s="30">
        <v>111</v>
      </c>
    </row>
    <row r="10" spans="1:116" s="2" customFormat="1" ht="33.950000000000003" customHeight="1" thickBot="1">
      <c r="A10" s="34"/>
      <c r="B10" s="35" t="s">
        <v>27</v>
      </c>
      <c r="C10" s="35"/>
      <c r="D10" s="35"/>
      <c r="E10" s="36"/>
      <c r="F10" s="39"/>
      <c r="G10" s="37">
        <f>SUM(G5:G9)</f>
        <v>139900</v>
      </c>
      <c r="H10" s="23">
        <f>SUM(H5:H9)</f>
        <v>215.78</v>
      </c>
      <c r="I10" s="24">
        <f t="shared" ref="I10:S10" si="19">SUM(I5:I9)</f>
        <v>125</v>
      </c>
      <c r="J10" s="24">
        <f t="shared" si="19"/>
        <v>4015.13</v>
      </c>
      <c r="K10" s="24">
        <f t="shared" si="19"/>
        <v>9932.9</v>
      </c>
      <c r="L10" s="25">
        <f t="shared" si="19"/>
        <v>1538.9000000000003</v>
      </c>
      <c r="M10" s="24">
        <f t="shared" si="19"/>
        <v>4252.96</v>
      </c>
      <c r="N10" s="24">
        <f t="shared" si="19"/>
        <v>9918.9100000000017</v>
      </c>
      <c r="O10" s="23">
        <f t="shared" si="19"/>
        <v>1512.45</v>
      </c>
      <c r="P10" s="24">
        <f t="shared" si="19"/>
        <v>31171.25</v>
      </c>
      <c r="Q10" s="24">
        <f t="shared" si="19"/>
        <v>10121.32</v>
      </c>
      <c r="R10" s="24">
        <f t="shared" si="19"/>
        <v>21390.71</v>
      </c>
      <c r="S10" s="24">
        <f t="shared" si="19"/>
        <v>129778.68000000001</v>
      </c>
      <c r="T10" s="17"/>
    </row>
    <row r="11" spans="1:116" s="10" customFormat="1" ht="16.5" customHeight="1">
      <c r="A11" s="5"/>
      <c r="B11" s="5"/>
      <c r="C11" s="5"/>
      <c r="D11" s="5"/>
      <c r="E11" s="5"/>
      <c r="F11" s="5"/>
      <c r="G11" s="5"/>
      <c r="H11" s="6"/>
      <c r="I11" s="5"/>
      <c r="J11" s="7"/>
      <c r="K11" s="7"/>
      <c r="L11" s="8"/>
      <c r="M11" s="7"/>
      <c r="N11" s="5"/>
      <c r="O11" s="6"/>
      <c r="P11" s="7"/>
      <c r="Q11" s="7"/>
      <c r="R11" s="7"/>
      <c r="S11" s="7"/>
      <c r="T11" s="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5" t="s">
        <v>3</v>
      </c>
      <c r="B12" s="11"/>
      <c r="C12" s="11"/>
      <c r="H12" s="11"/>
      <c r="J12" s="12"/>
      <c r="K12" s="12"/>
      <c r="L12" s="3"/>
      <c r="M12" s="12"/>
      <c r="O12" s="11"/>
      <c r="P12" s="12"/>
      <c r="Q12" s="12"/>
      <c r="R12" s="12"/>
      <c r="S12" s="12"/>
      <c r="T12" s="1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s="4" customFormat="1" ht="24" customHeight="1">
      <c r="A13" s="4" t="s">
        <v>16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18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17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" t="s">
        <v>19</v>
      </c>
      <c r="B16" s="11"/>
      <c r="C16" s="11"/>
      <c r="H16" s="11"/>
      <c r="J16" s="12"/>
      <c r="K16" s="1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45" t="s">
        <v>28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9"/>
      <c r="B33" s="19"/>
      <c r="C33" s="19"/>
      <c r="D33" s="19"/>
      <c r="E33" s="19"/>
      <c r="F33" s="33"/>
      <c r="G33" s="19"/>
      <c r="H33" s="19"/>
      <c r="I33" s="19"/>
      <c r="J33" s="19"/>
      <c r="K33" s="19"/>
      <c r="L33" s="19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3.25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B35" s="11"/>
      <c r="C35" s="11"/>
      <c r="H35" s="11"/>
      <c r="J35" s="12"/>
      <c r="K35" s="12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5"/>
      <c r="B36" s="11"/>
      <c r="C36" s="11"/>
      <c r="H36" s="11"/>
      <c r="J36" s="12"/>
      <c r="K36" s="12"/>
      <c r="M36" s="12"/>
      <c r="O36" s="11"/>
      <c r="P36" s="12"/>
      <c r="Q36" s="12"/>
      <c r="R36" s="12"/>
      <c r="S36" s="12"/>
      <c r="T36" s="13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  <row r="285" spans="1:20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1"/>
    </row>
  </sheetData>
  <mergeCells count="25">
    <mergeCell ref="Q3:Q4"/>
    <mergeCell ref="R3:R4"/>
    <mergeCell ref="S2:S4"/>
    <mergeCell ref="T2:T4"/>
    <mergeCell ref="J3:K3"/>
    <mergeCell ref="L3:L4"/>
    <mergeCell ref="M3:N3"/>
    <mergeCell ref="O3:O4"/>
    <mergeCell ref="P3:P4"/>
    <mergeCell ref="S1:T1"/>
    <mergeCell ref="D1:R1"/>
    <mergeCell ref="A1:C1"/>
    <mergeCell ref="A17:L17"/>
    <mergeCell ref="A18:L18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2022-09-27T12:42:47Z</cp:lastPrinted>
  <dcterms:created xsi:type="dcterms:W3CDTF">2006-07-11T17:39:34Z</dcterms:created>
  <dcterms:modified xsi:type="dcterms:W3CDTF">2023-01-26T17:02:15Z</dcterms:modified>
</cp:coreProperties>
</file>